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armonogra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1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<sst xmlns="http://schemas.openxmlformats.org/spreadsheetml/2006/main" count="396" uniqueCount="176">
  <si>
    <t>Obszar geograficzny</t>
  </si>
  <si>
    <t>Informacje dodatkowe</t>
  </si>
  <si>
    <t xml:space="preserve">Typy projektów, które mogą otrzymać dofinansowanie 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</si>
  <si>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</si>
  <si>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</si>
  <si>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</si>
  <si>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</si>
  <si>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</si>
  <si>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</si>
  <si>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</si>
  <si>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</si>
  <si>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</si>
  <si>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</si>
  <si>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</si>
  <si>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</si>
  <si>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</si>
  <si>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</si>
  <si>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</si>
  <si>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</si>
  <si>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 xml:space="preserve">(kwota przewidziana na
dofinansowanie projektów w naborze podana w złotych) </t>
  </si>
  <si>
    <t>Instytucja przyjmująca wnioski o dofinansowanie</t>
  </si>
  <si>
    <t>konkurencyjny</t>
  </si>
  <si>
    <t>województwo lubuskie</t>
  </si>
  <si>
    <t xml:space="preserve">
Konkurs dotyczy wyboru Beneficjenta projektu grantowego (IOB), który następnie przedsiębiorstwom z sektora MŚP będzie udzielał bonów na badania.</t>
  </si>
  <si>
    <t>przedsiębiorstwa</t>
  </si>
  <si>
    <t>Nabór dotyczy wyboru Funduszu Powierniczego, który będzie odpowiedzialny za wybór pośredników udzielających pożyczek dla lubuskich przedsiębiorstw (MŚP) na:
- zakup i wdrożenie technologii cyfrowych wspierających prowadzenie działalności gosp.,
- dofinansowanie inwestycji
Infrastrukturalnych wspierających podniesienie konkurencyjności prowadzonej działalności gosp. oraz związanych z internacjonalizacją, rozwojem eksportu.</t>
  </si>
  <si>
    <t>niekonkurencyjny</t>
  </si>
  <si>
    <t>Nabór dotyczy wyboru Funduszu Powierniczego, który będzie odpowiedzialny za wybór pośredników udzielających pożyczek dla lubuskich przedsiębiorstw (MŚP) na:
- zakup i wdrożenie technologii cyfrowych wspierających prowadzenie działalności gosp.,
- dofinansowanie inwestycji infrastrukturalnych wspierających podniesienie konkurencyjności prowadzonej działalności gosp. oraz związanych z internacjonalizacją, rozwojem eksportu.</t>
  </si>
  <si>
    <t>Konkurs dotyczy wyboru projektów związanych z budową potencjału Regionalnych Inteligentnych Specjalizacji (RIS) województwa lubuskiego poprzez proces przedsiębiorczego odkrywania (PPO).</t>
  </si>
  <si>
    <t>Nabór dotyczy wyboru Funduszu Powierniczego, który będzie odpowiedzialny za wybór pośredników udzielających pożyczek.</t>
  </si>
  <si>
    <t>I kwartał 2024</t>
  </si>
  <si>
    <t>Wsparcie inwestycji ujętych w KPOŚK, w zakresie aglomeracji, które nie spełniają wymogów Dyrektywy Rady 91/271/EWG z dnia 21 maja 1991 r. dotyczącej oczyszczania ścieków komunalnych.</t>
  </si>
  <si>
    <t>II kwartał 2024</t>
  </si>
  <si>
    <t>jednostki samorządu terytorialnego (JST) odpowiedzialne za realizację zadań z zakresu ochrony przed powodzią i innymi katastrofami, ich związki, stowarzyszenia i porozumienia,
spółki  komunalne,
spółki wodne,
Wody Polskie,
podmioty uprawnione do wykonywania ratownictwa wodnego, na podstawie decyzji ministra właściwego do spraw wewnętrznych, w tym Wodne Ochotnicze Pogotowie Ratunkowe Województwa Lubuskiego,
jednostki organizacyjne Lasów Państwowych</t>
  </si>
  <si>
    <t>III kwartał 2024</t>
  </si>
  <si>
    <t xml:space="preserve">Typ II
Systemy oczyszczania ścieków poza KPOŚK. </t>
  </si>
  <si>
    <t xml:space="preserve">Typ III:
Budowa i modernizacja infrastruktury niezbędnej do ujęcia, uzdatniania, magazynowania i dystrybucji wody do spożycia projekty gmin o liczbie ludności nie większej niż 15 tys. mieszkańców. </t>
  </si>
  <si>
    <t>IV kwartał 2024</t>
  </si>
  <si>
    <t>jednostki samorządu terytorialnego (JST) i ich związki, stowarzyszenia i porozumienia,
spółki komunalne,
organizacje pozarządowe,
Państwowe Gospodarstwo Leśne Lasy Państwowe i jego jednostki organizacyjne,
państwowe jednostki budżetowe realizujące zadania z zakresu monitoringu środowiska,
uczelnie/szkoły wyższe oraz ich spółki celowe,
jednostki naukowe,
jednostki badawczo-rozwojowe,
przedsiębiorstwa (MŚP),
Europejskie ugrupowania współpracy terytorialnej (EUWT)</t>
  </si>
  <si>
    <t>Typ I: Wdrażanie zapisów zatwierdzonych dokumentów strategicznych i planistycznych z zakresu ochrony przyrody - wsparcie parków krajobrazowych, rezerwatów i obszarów Natura 2000, komplementarnie do wsparcia na poziomie krajowym.
Typ II: Opracowanie dokumentów planistycznych dla obszarów chronionych - parki krajobrazowe (również te pokrywające się z obszarami Natura 2000) i rezerwaty (nie pokrywające się z obszarami Natura 2000).
Typ III: Projekty w zakresie tworzenia centrów ochrony różnorodności biologicznej na obszarach chronionego krajobrazu oraz obszarach miejskich i pozamiejskich w oparciu o gatunki rodzime np. banki genowe, parki miejskie, ogrody botaniczne, ekoparki.
Typ IV: Rekultywacja, w tym remediacja, terenów zdegradowanych działalnością gospodarczą – projekty jednostek samorządu terytorialnego i ich związków na terenach nie należących do Skarbu Państwa.
Typ V: Projekty z zakresu usuwania azbestu z budynków publicznych i prywatnych.
Typ VI: Działania informacyjno – edukacyjne w zakresie ochrony przyrody i różnorodności biologicznej.</t>
  </si>
  <si>
    <t>Nabór dotyczy infrastruktury potrzebnej do rozwoju rodzinnych form pieczy zastępczej.</t>
  </si>
  <si>
    <t>Instrumenty i usługi rynku pracy wynikające z ustawy z dnia 20 kwietnia 2004 r. o promocji zatrudnienia i instytucjach rynku pracy, z wyłączeniem robót publicznych.</t>
  </si>
  <si>
    <t>Wojewódzki Urząd Pracy w Zielonej Górze</t>
  </si>
  <si>
    <t>instytucje rynku pracy: 
agencje zatrudnienia,
instytucje szkoleniowe,
instytucje dialogu społecznego,
instytucje partnerstwa lokalnego</t>
  </si>
  <si>
    <t>Działania na rzecz poprawy sytuacji na rynku pracy osób ubogich pracujących, osób zatrudnionych na umowach krótkoterminowych, osób pracujących na podstawie umów cywilno-prawnych, osób odchodzących z rolnictwa.</t>
  </si>
  <si>
    <t>Lubuska Wojewódzka Komenda OHP</t>
  </si>
  <si>
    <t>Kompleksowa aktywizacja zawodowa realizowana w projektach OHP na rzecz osób młodych w wieku 15-24 lata.</t>
  </si>
  <si>
    <t>JST</t>
  </si>
  <si>
    <t>jednostki samorządu terytorialnego (JST) ich związki, stowarzyszenia i porozumienia,
 jednostki organizacyjne JST posiadające osobowość prawną, 
organizacje pozarządowe, 
przedsiębiorstwa i ich związki i stowarzyszenia (mikroprzedsiębiorstwa, małe i średnie przedsiębiorstwa), w tym osoby fizyczne prowadzące działalność gospodarczą,osoby fizyczne prowadzące działalność oświatową na podstawie odrębnych przepisów, instytucje rynku pracy, uczelnie wyższe i ich spółki, szkoły i placówki (w rozumieniu ustawy o systemie oświaty) i ich organy prowadzące</t>
  </si>
  <si>
    <t>JST/PCPR</t>
  </si>
  <si>
    <t>Wsparcie aktywizacyjne osób i rodzin zagrożonych ubóstwem i wykluczeniem społecznym oraz osób biernych zawodowo z zastosowaniem instrumentów aktywnej integracji (edukacyjnych, społecznych, zawodowych, zdrowotnych, mieszkaniowych i rekreacyjno-kulturalnych) ukierunkowane na aktywizację społeczno-zawodową.</t>
  </si>
  <si>
    <t>ośrodki wsparcia ekonomii społecznej,
podmiot lub partnerstwo świadczący usługi wsparcia ekonomii społecznej</t>
  </si>
  <si>
    <t>Trwałe miejsca pracy w ekonomii społecznej.</t>
  </si>
  <si>
    <t>jednostki samorządu terytorialnego (JST) ich związki, stowarzyszenia i porozumienia,
 jednostki organizacyjne JST posiadające osobowość prawną, 
organizacje pozarządowe, 
przedsiębiorstwa i ich związki i stowarzyszenia (mikroprzedsiębiorstwa, małe i średnie przedsiębiorstwa), w tym osoby fizyczne prowadzące działalność gospodarczą, 
osoby fizyczne prowadzące działalność oświatową na podstawie odrębnych przepisów, 
instytucje rynku pracy, podmioty ekonomii społecznej, podmioty działające w obszarze rynku pracy, zajmujące się aktywizacją osób wykluczonych społecznie, zagrożonych ubóstwem itp. (w tym jednostki pomocy społecznej). niepubliczne i publiczne zakłady opieki zdrowotnej, organizacje społeczne i związki wyznaniowe</t>
  </si>
  <si>
    <t>jednostki samorządu terytorialnego (JST) ich związki, stowarzyszenia i porozumienia, jednostki organizacyjne JST posiadające osobowość prawną, organizacje pozarządowe, przedsiębiorstwa i ich związki i stowarzyszenia (mikroprzedsiębiorstwa, małe i średnie przedsiębiorstwa), w tym osoby fizyczne prowadzące działalność gospodarczą, osoby fizyczne prowadzące działalność oświatową na podstawie odrębnych przepisów, instytucje rynku pracy, podmioty ekonomii społecznej, podmioty działające w obszarze rynku pracy, zajmujące się aktywizacją osób wykluczonych społecznie, zagrożonych ubóstwem itp. (w tym jednostki pomocy społecznej). niepubliczne i publiczne zakłady opieki zdrowotnej organizacje społeczne i związki wyznaniowe</t>
  </si>
  <si>
    <t>ROPS</t>
  </si>
  <si>
    <t>LGD (Lokalne Grupy działania)</t>
  </si>
  <si>
    <t>obszar objęty lokalną strategią rozwoju</t>
  </si>
  <si>
    <t>RLKS</t>
  </si>
  <si>
    <t>instytucje i podmioty w systemie realizacji FEWL 21-27 zaangażowane w przygotowanie, wdrażanie, zarządzanie, kontrolę, monitorowanie, księgowanie wydatków Programu i ewaluację, (IZ, IP)</t>
  </si>
  <si>
    <t>Wsparcie systemu instytucjonalnego, beneficjentów (w tym potencjalnych), partnerów zaangażowanych w realizację FEWL 21-27 oraz widoczności i komunikacji Funduszy Unijnych.</t>
  </si>
  <si>
    <t>I. Zwiększenie zdolności regionalnych ekosystemów innowacji w ramach procesu przedsiębiorczego odkrywania (PPO).</t>
  </si>
  <si>
    <t>Instytucje Otoczenia Biznesu (IOB)</t>
  </si>
  <si>
    <t>Fundusz Powierniczy</t>
  </si>
  <si>
    <t>jednostki samorządu terytorialnego</t>
  </si>
  <si>
    <t>jednostki samorządu terytorialnego,
przedsiębiorstwa gospodarujące odpadami</t>
  </si>
  <si>
    <t>jednostki samorządu terytorialnego,
organizacje pozarządowe</t>
  </si>
  <si>
    <t>powiatowe urzędy pracy w województwie lubuskim</t>
  </si>
  <si>
    <t>I. Typ projektu: Wsparcie konkurencyjności MŚP.
II. Typ projektu: Wsparcie internacjonalizacji MSP oraz promocji eksportu.</t>
  </si>
  <si>
    <t xml:space="preserve">Priorytet 10. Pomoc techniczna - EFS+	</t>
  </si>
  <si>
    <t>Działanie 10.1 Pomoc techniczna - Europejski Fundusz Społeczny +</t>
  </si>
  <si>
    <t>II. Inwestycje w infrastruktuę B+R przedsiębiorstw.
III. Wsparcie działalności B+R przedsiębiorstw – projekty modułowe.</t>
  </si>
  <si>
    <t>Systemy selektywnego zbierania odpadów komunalnych uwzględniające rozwiązania dotyczące zapobiegania powstawaniu odpadów lub ponowne użycie (PSZOK).</t>
  </si>
  <si>
    <t>październik 2023</t>
  </si>
  <si>
    <t>grudzień 2023</t>
  </si>
  <si>
    <t>marzec 2024</t>
  </si>
  <si>
    <t>wrzesień 2023</t>
  </si>
  <si>
    <t>czerwiec 2024</t>
  </si>
  <si>
    <t>Konkurs przewiduje dwa typy projektów. Typów projektów nie można łączyć. W ramach II typu przewiduje się dofinansowanie w inwestycje w infrastrukturę B+R przedsiębiorstw niezbędną do prowadzenia prac przemysłowych i eksperymentalnych prac rozwojowych lub eksperymentalnych prac rozwojowych. W ramach III typu projektu przewiduje się dofinansowanie projektów obejmujących następujące moduły: prace B+R, infrastruktura B+R, wdrożenie innowacji, cyfryzacja, kompetencje. Moduł prace B+R jest obligatoryjny a pozostałe moduły są fakultatywne, przy czym Wnioskodawca wybiera te moduły, które wynikają z jego potrzeb.</t>
  </si>
  <si>
    <t>* z uwagi na trwający nadal proces uzgodniania i zatwierdzania dokumentów programowych, w tym Szczegółowego Opisu Priorytetów dla programu Fundusze Europejskie 2021-2027, przedstawiona wersja Harmonogramu jest wersją wstępną i dane w niej zawarte mogą ulec zmianie</t>
  </si>
  <si>
    <t>CP 1 Cs (i) Rozwijanie i wzmacnianie zdolności badawczych i innowacyjnych oraz wykorzystywanie zaawansowanych technologii.</t>
  </si>
  <si>
    <t>CP 1 Cs (ii) Czerpanie korzyści z cyfryzacji dla obywateli, przedsiębiorstw, organizacji badawczych i instytucji publicznych.</t>
  </si>
  <si>
    <t>CP 1 Cs (iv) Rozwijanie umiejętności w zakresie inteligentnej specjalizacji, transformacji przemysłowej i przedsiębiorczości.</t>
  </si>
  <si>
    <t>CP 2 Cs (i) Wspieranie efektywności energetycznej i redukcji emisji gazów cieplarnianych</t>
  </si>
  <si>
    <t>CP 2 Cs (ii) Wspieranie energii odnawialnej zgodnie z dyrektywą (UE) 2018/200, w tym określonymi w niej kryteriami zrównoważonego rozwoju</t>
  </si>
  <si>
    <t>CP2 Cs (iv) Wspieranie przystosowania się do zmiany klimatu i zapobiegania ryzyku związanemu z klęskami żywiołowymi i katastrofami, a także odporności, z uwzględnieniem podejścia ekosystemowego</t>
  </si>
  <si>
    <t>CP 1 Cs (iii) Wzmacnianie trwałego wzrostu i konkurencyjności MŚP oraz tworzenie miejsc pracy w MŚP, w tym poprzez inwestycje produkcyjne.</t>
  </si>
  <si>
    <t>CP2 Cs (v) Wspieranie dostępu do wody oraz zrównoważonej gospodarki wodnej</t>
  </si>
  <si>
    <t>CP 2 Cs (vi) Wspieranie transformacji w kierunku gospodarki o obiegu zamkniętym i gospodarki zasobooszczędnej</t>
  </si>
  <si>
    <t>CP2 Cs (vii) Wzmacnianie ochrony i zachowania przyrody, różnorodności biologicznej oraz zielonej infrastruktury, w tym na obszarach miejskich, oraz ograniczanie wszelkich rodzajów zanieczyszczenia</t>
  </si>
  <si>
    <t>CP 4 Cs (a)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społecznej.</t>
  </si>
  <si>
    <t>CP 4 Cs (a)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</si>
  <si>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CP 4 Cs (f)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</si>
  <si>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CP 3 Cs (ii) Rozwój i udoskonalanie zrównoważonej, odpornej na zmiany klimatu, inteligentnej i intermodalnej mobilności na poziomie krajowym, regionalnym i lokalnym, w tym poprawa dostępu do TEN-T oraz mobilności transgranicznej</t>
  </si>
  <si>
    <t>CP 4 Cs (g)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</si>
  <si>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CP 4 Cs (h) Wspieranie aktywnego włączenia społecznego w celu promowania równości szans, niedyskryminacji i aktywnego uczestnictwa, oraz zwiększanie zdolności do zatrudnienia, w szczególności grup w niekorzystnej sytuacji</t>
  </si>
  <si>
    <t>CP 4 Cs (i) Wspieranie integracji społeczno-gospodarczej obywateli państw trzecich, w tym migrantów</t>
  </si>
  <si>
    <t>CP 4 Cs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</si>
  <si>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CP 4 Cs (l) Wspieranie integracji społecznej osób zagrożonych ubóstwem lub wykluczeniem społecznym, w tym osób najbardziej potrzebujących i dzieci</t>
  </si>
  <si>
    <t>CP 4 Cs (k) Zwiększanie równego i szybkiego dostępu do dobrej jakości, trwałych i przystępnych cenowo usług, w tym usług, które wspierają dostęp do mieszkań oraz opieki skoncentrowanej na osobie, w tym opieki zdrowotnej; modernizacja systemów ochrony socjalnej,
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</si>
  <si>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IZ FEWL</t>
  </si>
  <si>
    <t>I. Rozwój usług B+R dla przedsiębiorstw – projekt grantowy.</t>
  </si>
  <si>
    <t>Cyfryzacja MŚP.</t>
  </si>
  <si>
    <t>• Poprawa efektywności energetycznej w mikro, małych i średnich przedsiębiorstwach (wraz z audytem), w tym instalacja urządzeń OZE.
• Poprawa efektywności energetycznej budynków mieszkalnych wraz z instalacją urządzeń OZE oraz wymianą/modernizacją źródeł ciepła albo podłączeniem do sieci ciepłowniczej/chłodniczej w wielorodzinnych budynkach mieszkalnych innych niż budynki spółdzielni mieszkaniowych oraz innych niż budynki mieszkalne stanowiące własność Skarbu Państwa (np. wspólnoty mieszkaniowe, TBS).
• Modernizacja oświetlenia ulicznego w kierunku rozwiązań energooszczędnych. Elementem powyższych typów Interwencji mogą być działania związane z promocją oraz podnoszeniem świadomości na temat efektywności energetycznej i wykorzystania OZE.</t>
  </si>
  <si>
    <t>I typ projektu: Budowa i rozbudowa OZE w zakresie wytwarzania energii elektrycznej.
II typ projektu: Budowa i rozbudowa OZE w zakresie wytwarzania ciepła.</t>
  </si>
  <si>
    <t>Typ I: Kompleksowe wsparcie gospodarki wodno – ściekowej:
priorytet 1. aglomeracje w przedziale 10-15 tys. RLM;
priorytet. 2. aglomeracje z przedziału 2-10 tys. RLM pod warunkiem, że potrzeby z priorytetu 1. zostały zaspokojone.</t>
  </si>
  <si>
    <t>Rozwój infrastruktury społecznej powiązanej z procesem integracji społecznej, aktywizacji społeczno-zawodowej i deinstytucjonalizacji usług.</t>
  </si>
  <si>
    <t>Usługi wsparcia dla obywateli państw trzecich i ich otoczenia w procesie integracji na rynku pracy oraz  w lepszym funkcjonowaniu w społeczności lokalnej (m.in. kursy językowe, szkolenia z zakresu wartości i kultury polskiej, szkolenia zawodowe, dostarczenie praktycznych informacji dotyczących różnych aspektów życia w Polsce).</t>
  </si>
  <si>
    <t>Budowa zdolności i potencjału  partnerów społeczeństwa obywatelskiego w regionie.</t>
  </si>
  <si>
    <t>Szkoła i przedszkole  jako ośrodek kultury i aktywizacji lokalnej społeczności (realizacja projektów w obszarze integracji społecznej w szczególności na obszarach wiejskich dla lokalnej społeczności na bazie ww. placówek kierowanych zarówno do dzieci jak i dorosłych.</t>
  </si>
  <si>
    <t>Lokalne kształcenie  - wsparcie lokalnych inicjatyw  na rzecz kształcenia osób dorosłych m.in. poprzez tworzenie  punktów wsparcia kształcenia osób dorosłych, w tym służących aktywizacji osób starszych, o niskich kwalifikacjach czy osób z niepełnosprawnościami.</t>
  </si>
  <si>
    <t>Rozwój usług w gospodarstwach opiekuńczych.</t>
  </si>
  <si>
    <t>Działanie 1.1
Badania i innowacje.</t>
  </si>
  <si>
    <t>Działanie 1.3
Cyfrowe lubuskie – instrumenty zwrotne.</t>
  </si>
  <si>
    <t>Działanie 2.2
Efektywność energetyczna – instrumenty zwrotne.</t>
  </si>
  <si>
    <t>Działanie 2.4
Odnawialne źródła energii – instrumenty zwrotne.</t>
  </si>
  <si>
    <t>Działanie 4.1
Infrastruktura drogowa.</t>
  </si>
  <si>
    <t>Działanie 5.2 
Infrastruktura włączenia społecznego.</t>
  </si>
  <si>
    <t>Działanie 6.1 Aktywizacja zawodowa osób pozostających bez pracy zarejestrowanych w powiatowych urzędach pracy.</t>
  </si>
  <si>
    <t>Działanie 6.2
Realizacja działań na rzecz osób znajdujących się w niekorzystanej sytuacji na rynku pracy.</t>
  </si>
  <si>
    <t>Działanie 7.1. Aktywizacja społeczności lokalnej w placówkach edukacyjnych.</t>
  </si>
  <si>
    <t>Działanie 7.2 Lokalne kształcenie dorosłych.</t>
  </si>
  <si>
    <t>Działanie 7.3
Rozwój gospodarstw zielonych.</t>
  </si>
  <si>
    <t>Działanie 7.4 
Rozwój potencjału społeczności lokalnych.</t>
  </si>
  <si>
    <t>Priorytet 1. Fundusze Europejskie dla lubuskiej gospodarki.</t>
  </si>
  <si>
    <t xml:space="preserve">Priorytet 1. Fundusze Europejskie dla lubuskiej gospodarki.	</t>
  </si>
  <si>
    <t xml:space="preserve">Priorytet 2. Fundusze Europejskie na zielony rozwój Lubuskiego.	</t>
  </si>
  <si>
    <t xml:space="preserve">Priorytet 4. Fundusze Europejskie na dostępność komunikacyjną Lubuskiego.	</t>
  </si>
  <si>
    <t xml:space="preserve">Priorytet 5. Fundusze Europejskie na rzecz zwiększenia dostępności regionalnej infrastruktury społecznej.	</t>
  </si>
  <si>
    <t xml:space="preserve">Priorytet 6. Fundusze Europejskie na wsparcie obywateli.	</t>
  </si>
  <si>
    <t xml:space="preserve">Priorytet 7. Fundusze Europejskie na rozwój lokalny kierowany przez społeczność.	</t>
  </si>
  <si>
    <t>(typy projektów powinny być spójne z informacjami wskazanymi w SZOP; typy projektów można doprecyzować w informacjach dodatkowych)</t>
  </si>
  <si>
    <t>(typy wnioskodawców powinny być spójne z informacjami wskazanymi w SZOP; w przypadku niekonkurencyjnego sposobu wyboru projektów należy wskazać nazwę wnioskodawcy/wnioskodawców;  typy wnioskodawców można doprecyzować w informacjach dodatkowych)</t>
  </si>
  <si>
    <t>Działanie 1.8
Rozwój inteligentnych specjalizacji.</t>
  </si>
  <si>
    <t>Działanie 2.6
Adaptacja do zmian klimatu.</t>
  </si>
  <si>
    <t>Działanie 2.8
Gospodarka wodno-ściekowa.</t>
  </si>
  <si>
    <t>Działanie 2.9
Gospodarka odpadami.</t>
  </si>
  <si>
    <t>Działanie 2.10
Ochrona przyrody.</t>
  </si>
  <si>
    <t>Działanie 6.4 Edukacja podstawowa i ponadpodstawowa.</t>
  </si>
  <si>
    <t>Działanie 6.5 Kształcenie zawodowe.</t>
  </si>
  <si>
    <t>Działanie 6.8 Edukacja dorosłych.</t>
  </si>
  <si>
    <t>Działanie 6.9 Aktywna integracja społeczno-zawodowa.</t>
  </si>
  <si>
    <t>Działanie 6.10 Przedsiębiorczość społeczna.</t>
  </si>
  <si>
    <t>Działanie 6.12 Integracja obywateli państw trzecich.</t>
  </si>
  <si>
    <t>Działanie 6.13 Usługi społeczne i zdrowotne.</t>
  </si>
  <si>
    <t>Działanie 6.14 Aktywizacja społeczna, mieszkalnictwo i wsparcie rodziny</t>
  </si>
  <si>
    <t>Działanie 6.14 Aktywizacja społeczna, mieszkalnictwo i wsparcie rodziny.</t>
  </si>
  <si>
    <t>NGO</t>
  </si>
  <si>
    <t>Wsparcie aktywizacji społecznej i rozwój społeczności lokalnych (działania na rzecz  aktywizacji społecznej osób wykluczonych, zagrożonych wykluczeniem i ich rodzin w środowisku lokalnym, budowanie potencjału społeczności lokalnych m.in. poprzez programy aktywności lokalnej, pikniki sąsiedzkie, zajęcia podwórkowe dla dzieci, świetlice środowiskowe).</t>
  </si>
  <si>
    <t>I. Budowa i/albo przebudowa dróg wojewódzkich, w tym przepraw mostowych w celu umożliwienia wykonywania codziennych przewozów publicznego transportu zbiorowego o charakterze użyteczności publicznej.
II. Budowa i/albo przebudowa obwodnic i obejść miejscowości w przebiegu dróg wojewódzkich.</t>
  </si>
  <si>
    <t>2. Podstawowe kompetencje, w tym cyfrowe dla grup wykluczonych cyfrowo (realizowane poza systemem BUR i PSF) umożliwiające wdrażanie upskilling pathways.</t>
  </si>
  <si>
    <t>I. Specjalista na rynku pracy - wsparcie placówek systemu oświaty, ich uczniów i kadry uwzględniające m.in: współpracę szkół i centrów kształcenia zawodowego i ustawicznego z pracodawcami i uczelniami w celu zwiększenia potencjału szkół, w szczególności poprzez organizację zajęć dla uczniów.</t>
  </si>
  <si>
    <t>II. Programy pomocy stypendialnej dla uczniów zdolnych znajdujących się w niekorzystnej sytuacji społeczno-ekonomicznej.</t>
  </si>
  <si>
    <t xml:space="preserve">
CP 4 Cs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społeczne.</t>
  </si>
  <si>
    <t>Wsparcie dla rodzin, w szczególności tych wychowujących dzieci i przeżywających trudności opiekuńczo-wychowawcze, w tym m.in. asystentura rodzinna, poradnictwo specjalistyczne, terapia, mediacja, zwiększenie partycypacji dzieci w procesie ich wspierania, treningi/turnusy opiekuńczo-wychowawcze oraz działania antydyskryminacyjne wspierające rodziny i ich członków doświadczających różnych form dyskryminacji np.: mowy nienawiści lub przemocy ze względu na orientacje seksualną,  pochodzenie etniczne, niepełnosprawność .                                                                                                              Wsparcie dla rodzin adopcyjnych w regionie, poprzez podniesienie kwalifikacji opiekuńczo-wychowawczych oraz poprawę jakości funkcjonowania rodzin adopcyjnych, w tym: wsparcie przedadopcyjne/preadopcyjne (np. diagnostyczne, szkoleniowe, doradcze) i poadopcyjne (np. diagnozowanie dzieci pod względem zdrowotnym, turnusy rehabilitacyjne oraz stacjonarna rehabilitacja psychofizyczna, wsparcie psychologiczne).</t>
  </si>
  <si>
    <t>III. Rozwój (z zachowaniem zasady deinstytucjonalizacji) usług opiekuńczych, specjalistycznych usług opiekuńczych oraz usług zdrowotnych świadczonych w społeczności lokalnej w formach dziennych i całodobowych, w tym świadczonych w miejscu zamieszkania.
VI. Upowszechnianie transportu indywidualnego typu door-to-door dla osób z ograniczoną mobilnością jako wsparcie uzupełniające w ramach projektu dotyczącego usług społecznych.</t>
  </si>
  <si>
    <t>I. Rozwój usług asystenckich wspierających aktywność społeczną, edukacyjną lub zawodową osób z niepełnosprawnościami.
II. Rozwój usług mieszkalnictwa o charakterze chronionym lub wspomaganym w połączeniu z usługami wspierającymi lub innych rozwiązań łączących wsparcie społeczne i mieszkaniowe.
III. Rozwój (z zachowaniem zasady deinstytucjonalizacji) usług opiekuńczych, specjalistycznych usług opiekuńczych oraz usług zdrowotnych świadczonych w społeczności lokalnej w formach dziennych i całodobowych, w tym świadczonych w miejscu zamieszkania.
IV. Rozwój usług wspierających osoby starsze i osoby z niepełnosprawnością w szczególnie trudnej sytuacji społeczno – ekonomicznej, które w przeciwnym wypadku nie miałyby w ogóle dostępu do takich usług w miejscu zamieszkania (kompleksowe wsparcie obejmujące usługi opiekuńcze, pielęgnacyjne, rehabilitacyjne, asystenckie, wytchnieniowe, pomocy sąsiedzkiej, remontowe, gastronomiczne w miejscu zamieszkania, integrację seniorów ze społecznością lokalną ¬jako gwarancja wydłużenie samodzielności i zwiększenie jakości funkcjonowania).                                                                                                                              VI. Upowszechnianie transportu indywidualnego typu door-to-door dla osób z ograniczoną mobilnością jako wsparcie uzupełniające w ramach projektu dotyczącego usług społecznych.
VIII. Szkolenie kadr na potrzeby świadczenia usług w społeczności lokalnej (typ realizowany tylko jako uzupełnienie innych).
IX. Wsparcie opiekunów faktycznych/nieformalnych osób potrzebujących wsparcia w codziennym funkcjonowaniu.
XI. Wsparcie  procesu deinstytucjonalizacji instytucji całodobowych w tym m.in. poprzez oferowanie takich usług jak wsparcie wytchnieniowe, mieszkalnictwo wspomagane, a także przygotowanie, uzyskanie i zmiana kompetencji oraz udział pracowników tych instytucji w działaniach poza placówkami.</t>
  </si>
  <si>
    <t>Województwo Lubuskie</t>
  </si>
  <si>
    <t>Typ V: Rozwijanie systemów prognozowania i ostrzegania środowiskowego oraz ratownictwa.</t>
  </si>
  <si>
    <t>Działanie 2.1 Efektywność energetyczna – dotacje</t>
  </si>
  <si>
    <t>Działanie 2.1 Efektywność energetyczna – dotacje warunkowe</t>
  </si>
  <si>
    <t>Działanie 2.1 Efektywność energetyczna – dotacje/dotacje warunkowe realizowane w formule PPP</t>
  </si>
  <si>
    <t>Wsparcie będzie udzielane w  formie dotacji warunkowej (która podlega pełnemu lub częściowemu zwrotowi).</t>
  </si>
  <si>
    <t>Konkurs dedykowany dla projektów realizowanych w formule partnerstwa Publiczno Prywatnego.</t>
  </si>
  <si>
    <t>• Termomodernizacja budynków mieszkalnych komunalnych wraz z instalacją
urządzeń OZE oraz wymianą/modernizacją źródeł ciepła albo podłączeniem do
sieci ciepłowniczej/chłodniczej.
• Termomodernizacja budynków użyteczności publicznej takich jak: budynki edukacyjne, budynki publicznej służby zdrowia, budynki administracyjne, będące
budynkami historycznymi, w tym zabytkowymi, wraz z instalacją urządzeń OZE oraz
wymianą/modernizacją źródeł ciepła albo podłączeniem do sieci
ciepłowniczej/chłodniczej w budynkach publicznych, których właścicielem jest
samorząd terytorialny oraz podległe mu organy i jednostki organizacyjne oraz
jednostki zarządzane, budynków użyteczności publicznej niezwiązanych z
administracją rządową.</t>
  </si>
  <si>
    <t>Termomodernizacja budynków użyteczności publicznej takich jak: budynki edukacyjne, budynki publicznej służby zdrowia, budynki administracyjne  wraz z instalacją
urządzeń OZE oraz wymianą/modernizacją źródeł ciepła albo podłączeniem do
sieci ciepłowniczej/chłodniczej w budynkach publicznych, których właścicielem
jest samorząd terytorialny oraz podległe mu organy i jednostki organizacyjne oraz
jednostki zarządzane, budynków użyteczności publicznej niezwiązanych z
administracją rządową.</t>
  </si>
  <si>
    <t xml:space="preserve">Konkurs dla projektów realizowanych w formule partnerstwa Publiczno Prywatnego. W formie dotacji będzie możliwe uzyskanie wsparcia na:
•  termomodernizację budynków mieszkalnych komunalnych wraz z instalacją
urządzeń OZE oraz wymianą/modernizacją źródeł ciepła albo podłączeniem do
sieci ciepłowniczej/chłodniczej;
•  termomodernizację budynków użyteczności publicznej, będących
budynkami historycznymi, w tym zabytkowymi wraz z instalacją urządzeń OZE oraz
wymianą/modernizacją źródeł ciepła albo podłączeniem do sieci
ciepłowniczej/chłodniczej w budynkach publicznych, których właścicielem jest
samorząd terytorialny oraz podległe mu organy i jednostki organizacyjne oraz
jednostki zarządzane, budynków użyteczności publicznej niezwiązanych z
administracją rządową.
W formie dotacji warunkowej (która podlega pełnemu lub częściowemu zwrotowi)
będzie możliwe uzyskanie wsparcia na:
•  termomodernizację budynków użyteczności publicznej wraz z instalacją
urządzeń OZE oraz wymianą/modernizacją źródeł ciepła albo podłączeniem do
sieci ciepłowniczej/chłodniczej w budynkach publicznych, których właścicielem
jest samorząd terytorialny oraz podległe mu organy i jednostki organizacyjne oraz
jednostki zarządzane, budynków użyteczności publicznej niezwiązanych z
administracją rządową.
</t>
  </si>
  <si>
    <t>Projekty OSP (premiowane punktowo będą OSP wpisane do Krajowego Systemu Ratowniczo Gaśniczego) i w uzasadnionych przypadkach projekty Państwowej Straży Pożarnej – (po wyczerpaniu alokacji w Programie Krajowym - FENiKS).</t>
  </si>
  <si>
    <t>Harmonogram naborów wniosków o dofinansowanie w programie Fundusze Europejskie dla Lubuskiego 2021-2027* (stan na 30 czerwca 2023 r.)</t>
  </si>
  <si>
    <t>Działanie 1.6
Rozwój przedsiębiorczości – instrumenty zwrotne.</t>
  </si>
  <si>
    <t>Państwowa Straż Pożarna  (w uzasadnionych przypadkach po wyczerpaniu alokacji w Programie Krajowym - FENiKS),
Ochotnicza Straż Pożarna (premiowane punktowo będą OSP wpisane do Krajowego Systemu Ratowniczo Gaśniczego),
Związek Ochotniczych Straży Pożarnych RP,
Jednostki samorządu terytorialnego (JST) odpowiedzialne za realizację zadań z zakresu ochrony przed powodzią i innymi katastrofami, ich związki, stowarzyszenia i porozumienia,
Spółki komunalne, Spółki wodne,
Wody Polskie, 
Podmioty uprawnione do wykonywania ratownictwa wodnego, na podstawie decyzji ministra właściwego do spraw wewnętrznych, w tym Wodne Ochotnicze Pogotowie Ratunkowe Województwa Lubuskiego.</t>
  </si>
  <si>
    <t>Typ I: Adaptacja terenów zurbanizowanych do zmian klimatu. Wdrażanie działań dla miast innych niż wspieranych na poziomie krajowym. Projekty polegające m. in. na gospodarowaniu wodami opadowymi, rozwoju zielonej i błękitnej infrastruktury obszarów zurbanizowanych.
Typ II: Opracowanie planów adaptacji do zmian klimatu.
Typ III: Budowa, przebudowa lub remont urządzeń wodnych i infrastruktury towarzyszącej służących zmniejszeniu skutków powodzi lub suszy - projekty o charakterze regionalnym i lokalnym wynikające z potrzeb JST i uzgodnione przez nie z ministrem właściwym ds. gospodarki wodnej i ministrem właściwym ds. klimatu i środowiska. 
Typ IV: Wspieranie małej retencji (w tym zagospodarowanie wód opadowych i roztopowych oraz rozwój błękitno-zielonej infrastruktury) - wsparcie projektów realizowanych przez podmioty inne niż podlegające/ nadzorowane przez administrację centralną.
Typ VI: Edukacja w obszarze zmian klimatycznych oraz ochrony zasobów wodnych, również jako element powyższych projektów.</t>
  </si>
  <si>
    <t>jednostki samorządu terytorialnego (JST) i ich związki, stowarzyszenia i porozumienia,
jednostki organizacyjne JST posiadające osobowość prawną,
spółki komunalne,
przedsiębiorstwa (Małe, Średnie, Duże)</t>
  </si>
  <si>
    <t>jednostki samorządu terytorialnego (JST) i ich związki, stowarzyszenia i porozumienia,
jednostki organizacyjne JST posiadające osobowość prawną,
spółki komunalne,
przedsiębiorstwa (Małe, Średnie, Duże)</t>
  </si>
  <si>
    <t>styczeń 2024</t>
  </si>
  <si>
    <t xml:space="preserve">Załącznik do
Uchwały Nr 341/48003/23 Zarządu Województwa Lubuskiego
z dnia 26 czerwca 2023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</si>
</sst>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wrapText="1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14" fontId="3" fillId="3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wrapText="1"/>
    </xf>
    <xf numFmtId="165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ny" xfId="0" builtinId="0"/>
  </cellStyles>
  <dxfs count="14"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1</xdr:row>
      <xdr:rowOff>85726</xdr:rowOff>
    </xdr:from>
    <xdr:to>
      <xdr:col>2</xdr:col>
      <xdr:colOff>5219700</xdr:colOff>
      <xdr:row>1</xdr:row>
      <xdr:rowOff>847726</xdr:rowOff>
    </xdr:to>
    <xdr:pic>
      <xdr:nvPicPr>
        <xdr:cNvPr id="5" name="Obraz 4" descr="Obraz przedstawia logotyp Funduszy Europejskich z 3 gwiazdami na czarnym tle, logotyp unii europejskiej, czyli biała flaga z gwiazdami oraz logotyp Lubuskie warte zachodu.">
          <a:extLst>
            <a:ext uri="{FF2B5EF4-FFF2-40B4-BE49-F238E27FC236}">
              <a16:creationId xmlns:a16="http://schemas.microsoft.com/office/drawing/2014/main" xmlns="" id="{18585739-169A-4C8E-8367-6EA2922C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485900" y="542926"/>
          <a:ext cx="83820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Harmonogram" displayName="Harmonogram" ref="A3:L43" totalsRowShown="0" headerRowDxfId="13" dataDxfId="12">
  <autoFilter ref="A3:L43"/>
  <tableColumns count="12">
    <tableColumn id="1" name="Priorytet" dataDxfId="11"/>
    <tableColumn id="12" name="Działanie" dataDxfId="10"/>
    <tableColumn id="2" name="Typy projektów, które mogą otrzymać dofinansowanie " dataDxfId="9"/>
    <tableColumn id="3" name="Wnioskodawcy " dataDxfId="8"/>
    <tableColumn id="4" name="Data początkowa" dataDxfId="7"/>
    <tableColumn id="5" name="Data końcowa" dataDxfId="6"/>
    <tableColumn id="6" name="Kwota dofinansowania " dataDxfId="5"/>
    <tableColumn id="13" name="Obszar geograficzny" dataDxfId="4"/>
    <tableColumn id="14" name="Instytucja przyjmująca wnioski o dofinansowanie" dataDxfId="3"/>
    <tableColumn id="7" name="Sposób wyboru projektów " dataDxfId="2"/>
    <tableColumn id="8" name="Cel polityki lub cel szczegółowy" dataDxfId="1"/>
    <tableColumn id="11" name="Informacje dodatkowe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E1" workbookViewId="0">
      <selection activeCell="A37" sqref="A37"/>
    </sheetView>
  </sheetViews>
  <sheetFormatPr defaultRowHeight="15" x14ac:dyDescent="0.25"/>
  <cols>
    <col min="1" max="1" width="40.7109375" customWidth="1"/>
    <col min="2" max="2" width="29" customWidth="1"/>
    <col min="3" max="3" width="91" customWidth="1"/>
    <col min="4" max="4" width="57.28515625" customWidth="1"/>
    <col min="5" max="5" width="18.7109375" customWidth="1"/>
    <col min="6" max="6" width="20.7109375" customWidth="1"/>
    <col min="7" max="7" width="25.7109375" customWidth="1"/>
    <col min="8" max="8" width="35.7109375" customWidth="1"/>
    <col min="9" max="10" width="30.7109375" customWidth="1"/>
    <col min="11" max="11" width="32.85546875" customWidth="1"/>
    <col min="12" max="12" width="50.7109375" customWidth="1"/>
  </cols>
  <sheetData>
    <row r="1" spans="1:12" ht="90.75" customHeight="1" x14ac:dyDescent="0.25">
      <c r="A1" s="9" t="s">
        <v>168</v>
      </c>
      <c r="K1" s="8" t="s">
        <v>175</v>
      </c>
    </row>
    <row r="2" spans="1:12" s="2" customFormat="1" ht="7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40.5" customHeight="1" x14ac:dyDescent="0.25">
      <c r="A3" s="4" t="s">
        <v>6</v>
      </c>
      <c r="B3" s="4" t="s">
        <v>7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14</v>
      </c>
      <c r="H3" s="4" t="s">
        <v>0</v>
      </c>
      <c r="I3" s="4" t="s">
        <v>20</v>
      </c>
      <c r="J3" s="4" t="s">
        <v>10</v>
      </c>
      <c r="K3" s="4" t="s">
        <v>12</v>
      </c>
      <c r="L3" s="4" t="s">
        <v>1</v>
      </c>
    </row>
    <row r="4" spans="1:12" ht="116.25" customHeight="1" x14ac:dyDescent="0.25">
      <c r="A4" s="11" t="s">
        <v>8</v>
      </c>
      <c r="B4" s="11" t="s">
        <v>15</v>
      </c>
      <c r="C4" s="11" t="s">
        <v>131</v>
      </c>
      <c r="D4" s="11" t="s">
        <v>132</v>
      </c>
      <c r="E4" s="11" t="s">
        <v>13</v>
      </c>
      <c r="F4" s="11" t="s">
        <v>13</v>
      </c>
      <c r="G4" s="11" t="s">
        <v>19</v>
      </c>
      <c r="H4" s="12" t="s">
        <v>16</v>
      </c>
      <c r="I4" s="12" t="s">
        <v>9</v>
      </c>
      <c r="J4" s="12" t="s">
        <v>11</v>
      </c>
      <c r="K4" s="12" t="s">
        <v>17</v>
      </c>
      <c r="L4" s="12" t="s">
        <v>18</v>
      </c>
    </row>
    <row r="5" spans="1:12" ht="122.25" customHeight="1" x14ac:dyDescent="0.25">
      <c r="A5" s="10" t="s">
        <v>124</v>
      </c>
      <c r="B5" s="10" t="s">
        <v>112</v>
      </c>
      <c r="C5" s="10" t="s">
        <v>101</v>
      </c>
      <c r="D5" s="10" t="s">
        <v>62</v>
      </c>
      <c r="E5" s="13">
        <v>45124</v>
      </c>
      <c r="F5" s="13">
        <v>45149</v>
      </c>
      <c r="G5" s="14">
        <v>10000000</v>
      </c>
      <c r="H5" s="10" t="s">
        <v>22</v>
      </c>
      <c r="I5" s="10" t="s">
        <v>100</v>
      </c>
      <c r="J5" s="10" t="s">
        <v>21</v>
      </c>
      <c r="K5" s="10" t="s">
        <v>80</v>
      </c>
      <c r="L5" s="10" t="s">
        <v>23</v>
      </c>
    </row>
    <row r="6" spans="1:12" ht="225.75" x14ac:dyDescent="0.25">
      <c r="A6" s="10" t="s">
        <v>125</v>
      </c>
      <c r="B6" s="10" t="s">
        <v>112</v>
      </c>
      <c r="C6" s="10" t="s">
        <v>71</v>
      </c>
      <c r="D6" s="10" t="s">
        <v>24</v>
      </c>
      <c r="E6" s="13">
        <v>45261</v>
      </c>
      <c r="F6" s="13">
        <v>45291</v>
      </c>
      <c r="G6" s="14">
        <v>60000000</v>
      </c>
      <c r="H6" s="10" t="s">
        <v>22</v>
      </c>
      <c r="I6" s="10" t="s">
        <v>100</v>
      </c>
      <c r="J6" s="10" t="s">
        <v>21</v>
      </c>
      <c r="K6" s="10" t="s">
        <v>80</v>
      </c>
      <c r="L6" s="10" t="s">
        <v>78</v>
      </c>
    </row>
    <row r="7" spans="1:12" ht="188.25" customHeight="1" x14ac:dyDescent="0.25">
      <c r="A7" s="10" t="s">
        <v>125</v>
      </c>
      <c r="B7" s="10" t="s">
        <v>113</v>
      </c>
      <c r="C7" s="10" t="s">
        <v>102</v>
      </c>
      <c r="D7" s="10" t="s">
        <v>63</v>
      </c>
      <c r="E7" s="13">
        <v>45261</v>
      </c>
      <c r="F7" s="13">
        <v>45275</v>
      </c>
      <c r="G7" s="14">
        <v>13600000</v>
      </c>
      <c r="H7" s="10" t="s">
        <v>22</v>
      </c>
      <c r="I7" s="10" t="s">
        <v>100</v>
      </c>
      <c r="J7" s="10" t="s">
        <v>26</v>
      </c>
      <c r="K7" s="10" t="s">
        <v>81</v>
      </c>
      <c r="L7" s="10" t="s">
        <v>25</v>
      </c>
    </row>
    <row r="8" spans="1:12" ht="178.5" customHeight="1" x14ac:dyDescent="0.25">
      <c r="A8" s="10" t="s">
        <v>125</v>
      </c>
      <c r="B8" s="10" t="s">
        <v>169</v>
      </c>
      <c r="C8" s="10" t="s">
        <v>68</v>
      </c>
      <c r="D8" s="10" t="s">
        <v>63</v>
      </c>
      <c r="E8" s="13">
        <v>45261</v>
      </c>
      <c r="F8" s="13">
        <v>45275</v>
      </c>
      <c r="G8" s="14">
        <v>54400000</v>
      </c>
      <c r="H8" s="10" t="s">
        <v>22</v>
      </c>
      <c r="I8" s="10" t="s">
        <v>100</v>
      </c>
      <c r="J8" s="10" t="s">
        <v>26</v>
      </c>
      <c r="K8" s="10" t="s">
        <v>86</v>
      </c>
      <c r="L8" s="10" t="s">
        <v>27</v>
      </c>
    </row>
    <row r="9" spans="1:12" ht="114" customHeight="1" x14ac:dyDescent="0.25">
      <c r="A9" s="10" t="s">
        <v>125</v>
      </c>
      <c r="B9" s="10" t="s">
        <v>133</v>
      </c>
      <c r="C9" s="10" t="s">
        <v>61</v>
      </c>
      <c r="D9" s="10" t="s">
        <v>64</v>
      </c>
      <c r="E9" s="13">
        <v>45223</v>
      </c>
      <c r="F9" s="13">
        <v>45236</v>
      </c>
      <c r="G9" s="14">
        <v>3000000</v>
      </c>
      <c r="H9" s="10" t="s">
        <v>22</v>
      </c>
      <c r="I9" s="10" t="s">
        <v>100</v>
      </c>
      <c r="J9" s="10" t="s">
        <v>21</v>
      </c>
      <c r="K9" s="10" t="s">
        <v>82</v>
      </c>
      <c r="L9" s="10" t="s">
        <v>28</v>
      </c>
    </row>
    <row r="10" spans="1:12" ht="205.5" customHeight="1" x14ac:dyDescent="0.25">
      <c r="A10" s="10" t="s">
        <v>126</v>
      </c>
      <c r="B10" s="10" t="s">
        <v>159</v>
      </c>
      <c r="C10" s="10" t="s">
        <v>164</v>
      </c>
      <c r="D10" s="10" t="s">
        <v>64</v>
      </c>
      <c r="E10" s="13">
        <v>45329</v>
      </c>
      <c r="F10" s="13">
        <v>45464</v>
      </c>
      <c r="G10" s="14">
        <v>100000000</v>
      </c>
      <c r="H10" s="10" t="s">
        <v>22</v>
      </c>
      <c r="I10" s="10" t="s">
        <v>100</v>
      </c>
      <c r="J10" s="10" t="s">
        <v>21</v>
      </c>
      <c r="K10" s="10" t="s">
        <v>83</v>
      </c>
      <c r="L10" s="10"/>
    </row>
    <row r="11" spans="1:12" ht="148.5" customHeight="1" x14ac:dyDescent="0.25">
      <c r="A11" s="10" t="s">
        <v>126</v>
      </c>
      <c r="B11" s="10" t="s">
        <v>160</v>
      </c>
      <c r="C11" s="10" t="s">
        <v>165</v>
      </c>
      <c r="D11" s="10" t="s">
        <v>64</v>
      </c>
      <c r="E11" s="13">
        <v>45336</v>
      </c>
      <c r="F11" s="13">
        <v>45471</v>
      </c>
      <c r="G11" s="14">
        <v>100000000</v>
      </c>
      <c r="H11" s="10" t="s">
        <v>22</v>
      </c>
      <c r="I11" s="10" t="s">
        <v>100</v>
      </c>
      <c r="J11" s="10" t="s">
        <v>21</v>
      </c>
      <c r="K11" s="10" t="s">
        <v>83</v>
      </c>
      <c r="L11" s="10" t="s">
        <v>162</v>
      </c>
    </row>
    <row r="12" spans="1:12" ht="346.5" customHeight="1" x14ac:dyDescent="0.25">
      <c r="A12" s="10" t="s">
        <v>126</v>
      </c>
      <c r="B12" s="10" t="s">
        <v>161</v>
      </c>
      <c r="C12" s="10" t="s">
        <v>166</v>
      </c>
      <c r="D12" s="10" t="s">
        <v>64</v>
      </c>
      <c r="E12" s="13">
        <v>45343</v>
      </c>
      <c r="F12" s="13">
        <v>45504</v>
      </c>
      <c r="G12" s="14">
        <v>50000000</v>
      </c>
      <c r="H12" s="10" t="s">
        <v>22</v>
      </c>
      <c r="I12" s="10" t="s">
        <v>100</v>
      </c>
      <c r="J12" s="10" t="s">
        <v>21</v>
      </c>
      <c r="K12" s="10" t="s">
        <v>83</v>
      </c>
      <c r="L12" s="10" t="s">
        <v>163</v>
      </c>
    </row>
    <row r="13" spans="1:12" ht="193.5" customHeight="1" x14ac:dyDescent="0.25">
      <c r="A13" s="10" t="s">
        <v>126</v>
      </c>
      <c r="B13" s="10" t="s">
        <v>114</v>
      </c>
      <c r="C13" s="10" t="s">
        <v>103</v>
      </c>
      <c r="D13" s="10" t="s">
        <v>63</v>
      </c>
      <c r="E13" s="13">
        <v>45261</v>
      </c>
      <c r="F13" s="13">
        <v>45275</v>
      </c>
      <c r="G13" s="14">
        <v>94200000</v>
      </c>
      <c r="H13" s="10" t="s">
        <v>22</v>
      </c>
      <c r="I13" s="10" t="s">
        <v>100</v>
      </c>
      <c r="J13" s="10" t="s">
        <v>26</v>
      </c>
      <c r="K13" s="10" t="s">
        <v>83</v>
      </c>
      <c r="L13" s="10" t="s">
        <v>29</v>
      </c>
    </row>
    <row r="14" spans="1:12" ht="121.5" customHeight="1" x14ac:dyDescent="0.25">
      <c r="A14" s="10" t="s">
        <v>126</v>
      </c>
      <c r="B14" s="10" t="s">
        <v>115</v>
      </c>
      <c r="C14" s="10" t="s">
        <v>104</v>
      </c>
      <c r="D14" s="10" t="s">
        <v>63</v>
      </c>
      <c r="E14" s="13">
        <v>45261</v>
      </c>
      <c r="F14" s="13">
        <v>45275</v>
      </c>
      <c r="G14" s="14">
        <v>75360000</v>
      </c>
      <c r="H14" s="10" t="s">
        <v>22</v>
      </c>
      <c r="I14" s="10" t="s">
        <v>100</v>
      </c>
      <c r="J14" s="10" t="s">
        <v>26</v>
      </c>
      <c r="K14" s="10" t="s">
        <v>84</v>
      </c>
      <c r="L14" s="10" t="s">
        <v>29</v>
      </c>
    </row>
    <row r="15" spans="1:12" ht="282" customHeight="1" x14ac:dyDescent="0.25">
      <c r="A15" s="10" t="s">
        <v>126</v>
      </c>
      <c r="B15" s="10" t="s">
        <v>134</v>
      </c>
      <c r="C15" s="10" t="s">
        <v>158</v>
      </c>
      <c r="D15" s="10" t="s">
        <v>170</v>
      </c>
      <c r="E15" s="15" t="s">
        <v>73</v>
      </c>
      <c r="F15" s="15" t="s">
        <v>73</v>
      </c>
      <c r="G15" s="14">
        <f>(5200000+500000)*4.5235</f>
        <v>25783950</v>
      </c>
      <c r="H15" s="10" t="s">
        <v>22</v>
      </c>
      <c r="I15" s="10" t="s">
        <v>100</v>
      </c>
      <c r="J15" s="10" t="s">
        <v>21</v>
      </c>
      <c r="K15" s="10" t="s">
        <v>85</v>
      </c>
      <c r="L15" s="10" t="s">
        <v>167</v>
      </c>
    </row>
    <row r="16" spans="1:12" ht="271.5" customHeight="1" x14ac:dyDescent="0.25">
      <c r="A16" s="10" t="s">
        <v>126</v>
      </c>
      <c r="B16" s="10" t="s">
        <v>134</v>
      </c>
      <c r="C16" s="10" t="s">
        <v>171</v>
      </c>
      <c r="D16" s="10" t="s">
        <v>33</v>
      </c>
      <c r="E16" s="16" t="s">
        <v>32</v>
      </c>
      <c r="F16" s="16" t="s">
        <v>32</v>
      </c>
      <c r="G16" s="14">
        <f>4597533*4.5235</f>
        <v>20796940.5255</v>
      </c>
      <c r="H16" s="10" t="s">
        <v>22</v>
      </c>
      <c r="I16" s="10" t="s">
        <v>100</v>
      </c>
      <c r="J16" s="10" t="s">
        <v>21</v>
      </c>
      <c r="K16" s="10" t="s">
        <v>85</v>
      </c>
      <c r="L16" s="10"/>
    </row>
    <row r="17" spans="1:12" ht="409.5" customHeight="1" x14ac:dyDescent="0.25">
      <c r="A17" s="10" t="s">
        <v>126</v>
      </c>
      <c r="B17" s="10" t="s">
        <v>135</v>
      </c>
      <c r="C17" s="10" t="s">
        <v>105</v>
      </c>
      <c r="D17" s="10" t="s">
        <v>172</v>
      </c>
      <c r="E17" s="16" t="s">
        <v>30</v>
      </c>
      <c r="F17" s="16" t="s">
        <v>30</v>
      </c>
      <c r="G17" s="17">
        <f>8557900*4.5235</f>
        <v>38711660.650000006</v>
      </c>
      <c r="H17" s="10" t="s">
        <v>22</v>
      </c>
      <c r="I17" s="10" t="s">
        <v>100</v>
      </c>
      <c r="J17" s="10" t="s">
        <v>21</v>
      </c>
      <c r="K17" s="10" t="s">
        <v>87</v>
      </c>
      <c r="L17" s="10" t="s">
        <v>31</v>
      </c>
    </row>
    <row r="18" spans="1:12" ht="113.25" customHeight="1" x14ac:dyDescent="0.25">
      <c r="A18" s="10" t="s">
        <v>126</v>
      </c>
      <c r="B18" s="10" t="s">
        <v>135</v>
      </c>
      <c r="C18" s="10" t="s">
        <v>35</v>
      </c>
      <c r="D18" s="10" t="s">
        <v>173</v>
      </c>
      <c r="E18" s="16" t="s">
        <v>34</v>
      </c>
      <c r="F18" s="16" t="s">
        <v>34</v>
      </c>
      <c r="G18" s="14">
        <f>2600000*4.5235</f>
        <v>11761100</v>
      </c>
      <c r="H18" s="10" t="s">
        <v>22</v>
      </c>
      <c r="I18" s="10" t="s">
        <v>100</v>
      </c>
      <c r="J18" s="10" t="s">
        <v>21</v>
      </c>
      <c r="K18" s="10" t="s">
        <v>87</v>
      </c>
      <c r="L18" s="10"/>
    </row>
    <row r="19" spans="1:12" ht="126" customHeight="1" x14ac:dyDescent="0.25">
      <c r="A19" s="10" t="s">
        <v>126</v>
      </c>
      <c r="B19" s="10" t="s">
        <v>135</v>
      </c>
      <c r="C19" s="10" t="s">
        <v>36</v>
      </c>
      <c r="D19" s="10" t="s">
        <v>173</v>
      </c>
      <c r="E19" s="16" t="s">
        <v>34</v>
      </c>
      <c r="F19" s="16" t="s">
        <v>34</v>
      </c>
      <c r="G19" s="14">
        <f>4590000*4.5235</f>
        <v>20762865</v>
      </c>
      <c r="H19" s="10" t="s">
        <v>22</v>
      </c>
      <c r="I19" s="10" t="s">
        <v>100</v>
      </c>
      <c r="J19" s="10" t="s">
        <v>21</v>
      </c>
      <c r="K19" s="10" t="s">
        <v>87</v>
      </c>
      <c r="L19" s="10"/>
    </row>
    <row r="20" spans="1:12" ht="108.75" customHeight="1" x14ac:dyDescent="0.25">
      <c r="A20" s="10" t="s">
        <v>126</v>
      </c>
      <c r="B20" s="10" t="s">
        <v>136</v>
      </c>
      <c r="C20" s="10" t="s">
        <v>72</v>
      </c>
      <c r="D20" s="10" t="s">
        <v>65</v>
      </c>
      <c r="E20" s="13">
        <v>45098</v>
      </c>
      <c r="F20" s="13">
        <v>45188</v>
      </c>
      <c r="G20" s="14">
        <v>20000000</v>
      </c>
      <c r="H20" s="10" t="s">
        <v>22</v>
      </c>
      <c r="I20" s="10" t="s">
        <v>100</v>
      </c>
      <c r="J20" s="10" t="s">
        <v>21</v>
      </c>
      <c r="K20" s="10" t="s">
        <v>88</v>
      </c>
      <c r="L20" s="10"/>
    </row>
    <row r="21" spans="1:12" ht="277.5" customHeight="1" x14ac:dyDescent="0.25">
      <c r="A21" s="10" t="s">
        <v>126</v>
      </c>
      <c r="B21" s="10" t="s">
        <v>137</v>
      </c>
      <c r="C21" s="10" t="s">
        <v>39</v>
      </c>
      <c r="D21" s="10" t="s">
        <v>38</v>
      </c>
      <c r="E21" s="16" t="s">
        <v>37</v>
      </c>
      <c r="F21" s="16" t="s">
        <v>37</v>
      </c>
      <c r="G21" s="14">
        <f>9010342*4.5235</f>
        <v>40758282.037</v>
      </c>
      <c r="H21" s="10" t="s">
        <v>22</v>
      </c>
      <c r="I21" s="10" t="s">
        <v>100</v>
      </c>
      <c r="J21" s="10" t="s">
        <v>21</v>
      </c>
      <c r="K21" s="10" t="s">
        <v>89</v>
      </c>
      <c r="L21" s="10"/>
    </row>
    <row r="22" spans="1:12" ht="156" customHeight="1" x14ac:dyDescent="0.25">
      <c r="A22" s="10" t="s">
        <v>127</v>
      </c>
      <c r="B22" s="10" t="s">
        <v>116</v>
      </c>
      <c r="C22" s="10" t="s">
        <v>149</v>
      </c>
      <c r="D22" s="10" t="s">
        <v>64</v>
      </c>
      <c r="E22" s="13">
        <v>45204</v>
      </c>
      <c r="F22" s="13">
        <v>45289</v>
      </c>
      <c r="G22" s="14">
        <v>178000000</v>
      </c>
      <c r="H22" s="10" t="s">
        <v>22</v>
      </c>
      <c r="I22" s="10" t="s">
        <v>100</v>
      </c>
      <c r="J22" s="10" t="s">
        <v>26</v>
      </c>
      <c r="K22" s="10" t="s">
        <v>93</v>
      </c>
      <c r="L22" s="10"/>
    </row>
    <row r="23" spans="1:12" ht="229.5" customHeight="1" x14ac:dyDescent="0.25">
      <c r="A23" s="10" t="s">
        <v>128</v>
      </c>
      <c r="B23" s="10" t="s">
        <v>117</v>
      </c>
      <c r="C23" s="10" t="s">
        <v>106</v>
      </c>
      <c r="D23" s="10" t="s">
        <v>66</v>
      </c>
      <c r="E23" s="13">
        <v>45236</v>
      </c>
      <c r="F23" s="13">
        <v>45246</v>
      </c>
      <c r="G23" s="14">
        <v>10000000</v>
      </c>
      <c r="H23" s="10" t="s">
        <v>22</v>
      </c>
      <c r="I23" s="10" t="s">
        <v>100</v>
      </c>
      <c r="J23" s="10" t="s">
        <v>26</v>
      </c>
      <c r="K23" s="10" t="s">
        <v>153</v>
      </c>
      <c r="L23" s="10" t="s">
        <v>40</v>
      </c>
    </row>
    <row r="24" spans="1:12" ht="245.25" customHeight="1" x14ac:dyDescent="0.25">
      <c r="A24" s="10" t="s">
        <v>129</v>
      </c>
      <c r="B24" s="10" t="s">
        <v>118</v>
      </c>
      <c r="C24" s="10" t="s">
        <v>41</v>
      </c>
      <c r="D24" s="10" t="s">
        <v>67</v>
      </c>
      <c r="E24" s="18">
        <v>45180</v>
      </c>
      <c r="F24" s="18">
        <v>45188</v>
      </c>
      <c r="G24" s="14">
        <v>34891791.850000001</v>
      </c>
      <c r="H24" s="10" t="s">
        <v>22</v>
      </c>
      <c r="I24" s="10" t="s">
        <v>42</v>
      </c>
      <c r="J24" s="10" t="s">
        <v>26</v>
      </c>
      <c r="K24" s="10" t="s">
        <v>90</v>
      </c>
      <c r="L24" s="10"/>
    </row>
    <row r="25" spans="1:12" ht="245.25" customHeight="1" x14ac:dyDescent="0.25">
      <c r="A25" s="10" t="s">
        <v>129</v>
      </c>
      <c r="B25" s="10" t="s">
        <v>119</v>
      </c>
      <c r="C25" s="10" t="s">
        <v>44</v>
      </c>
      <c r="D25" s="10" t="s">
        <v>43</v>
      </c>
      <c r="E25" s="16" t="s">
        <v>30</v>
      </c>
      <c r="F25" s="16" t="s">
        <v>30</v>
      </c>
      <c r="G25" s="19">
        <v>8500000</v>
      </c>
      <c r="H25" s="10" t="s">
        <v>22</v>
      </c>
      <c r="I25" s="10" t="s">
        <v>42</v>
      </c>
      <c r="J25" s="10" t="s">
        <v>21</v>
      </c>
      <c r="K25" s="10" t="s">
        <v>91</v>
      </c>
      <c r="L25" s="10"/>
    </row>
    <row r="26" spans="1:12" ht="245.25" customHeight="1" x14ac:dyDescent="0.25">
      <c r="A26" s="10" t="s">
        <v>129</v>
      </c>
      <c r="B26" s="10" t="s">
        <v>119</v>
      </c>
      <c r="C26" s="10" t="s">
        <v>46</v>
      </c>
      <c r="D26" s="10" t="s">
        <v>45</v>
      </c>
      <c r="E26" s="16" t="s">
        <v>30</v>
      </c>
      <c r="F26" s="16" t="s">
        <v>30</v>
      </c>
      <c r="G26" s="20">
        <v>4250000</v>
      </c>
      <c r="H26" s="10" t="s">
        <v>22</v>
      </c>
      <c r="I26" s="10" t="s">
        <v>42</v>
      </c>
      <c r="J26" s="10" t="s">
        <v>26</v>
      </c>
      <c r="K26" s="10" t="s">
        <v>90</v>
      </c>
      <c r="L26" s="10"/>
    </row>
    <row r="27" spans="1:12" ht="276" customHeight="1" x14ac:dyDescent="0.25">
      <c r="A27" s="10" t="s">
        <v>129</v>
      </c>
      <c r="B27" s="10" t="s">
        <v>138</v>
      </c>
      <c r="C27" s="10" t="s">
        <v>152</v>
      </c>
      <c r="D27" s="10" t="s">
        <v>157</v>
      </c>
      <c r="E27" s="18">
        <v>45105</v>
      </c>
      <c r="F27" s="18">
        <v>45114</v>
      </c>
      <c r="G27" s="14">
        <v>2700000</v>
      </c>
      <c r="H27" s="10" t="s">
        <v>22</v>
      </c>
      <c r="I27" s="10" t="s">
        <v>100</v>
      </c>
      <c r="J27" s="10" t="s">
        <v>26</v>
      </c>
      <c r="K27" s="10" t="s">
        <v>92</v>
      </c>
      <c r="L27" s="10"/>
    </row>
    <row r="28" spans="1:12" ht="277.5" customHeight="1" x14ac:dyDescent="0.25">
      <c r="A28" s="10" t="s">
        <v>129</v>
      </c>
      <c r="B28" s="10" t="s">
        <v>139</v>
      </c>
      <c r="C28" s="10" t="s">
        <v>152</v>
      </c>
      <c r="D28" s="10" t="s">
        <v>157</v>
      </c>
      <c r="E28" s="18">
        <v>45105</v>
      </c>
      <c r="F28" s="18">
        <v>45126</v>
      </c>
      <c r="G28" s="14">
        <v>3500000</v>
      </c>
      <c r="H28" s="10" t="s">
        <v>22</v>
      </c>
      <c r="I28" s="10" t="s">
        <v>100</v>
      </c>
      <c r="J28" s="10" t="s">
        <v>26</v>
      </c>
      <c r="K28" s="10" t="s">
        <v>92</v>
      </c>
      <c r="L28" s="10"/>
    </row>
    <row r="29" spans="1:12" ht="276" customHeight="1" x14ac:dyDescent="0.25">
      <c r="A29" s="10" t="s">
        <v>129</v>
      </c>
      <c r="B29" s="10" t="s">
        <v>139</v>
      </c>
      <c r="C29" s="10" t="s">
        <v>151</v>
      </c>
      <c r="D29" s="10" t="s">
        <v>47</v>
      </c>
      <c r="E29" s="15" t="s">
        <v>74</v>
      </c>
      <c r="F29" s="15" t="s">
        <v>74</v>
      </c>
      <c r="G29" s="14">
        <v>66423699.159999996</v>
      </c>
      <c r="H29" s="10" t="s">
        <v>22</v>
      </c>
      <c r="I29" s="10" t="s">
        <v>100</v>
      </c>
      <c r="J29" s="10" t="s">
        <v>26</v>
      </c>
      <c r="K29" s="10" t="s">
        <v>92</v>
      </c>
      <c r="L29" s="10"/>
    </row>
    <row r="30" spans="1:12" ht="264" customHeight="1" x14ac:dyDescent="0.25">
      <c r="A30" s="10" t="s">
        <v>129</v>
      </c>
      <c r="B30" s="10" t="s">
        <v>140</v>
      </c>
      <c r="C30" s="10" t="s">
        <v>150</v>
      </c>
      <c r="D30" s="10" t="s">
        <v>48</v>
      </c>
      <c r="E30" s="15" t="s">
        <v>75</v>
      </c>
      <c r="F30" s="15" t="s">
        <v>75</v>
      </c>
      <c r="G30" s="14">
        <v>4500000</v>
      </c>
      <c r="H30" s="10" t="s">
        <v>22</v>
      </c>
      <c r="I30" s="10" t="s">
        <v>100</v>
      </c>
      <c r="J30" s="10" t="s">
        <v>21</v>
      </c>
      <c r="K30" s="10" t="s">
        <v>94</v>
      </c>
      <c r="L30" s="10"/>
    </row>
    <row r="31" spans="1:12" ht="158.25" customHeight="1" x14ac:dyDescent="0.25">
      <c r="A31" s="10" t="s">
        <v>129</v>
      </c>
      <c r="B31" s="10" t="s">
        <v>141</v>
      </c>
      <c r="C31" s="10" t="s">
        <v>50</v>
      </c>
      <c r="D31" s="10" t="s">
        <v>49</v>
      </c>
      <c r="E31" s="15" t="s">
        <v>76</v>
      </c>
      <c r="F31" s="15" t="s">
        <v>76</v>
      </c>
      <c r="G31" s="14">
        <v>10000000</v>
      </c>
      <c r="H31" s="10" t="s">
        <v>22</v>
      </c>
      <c r="I31" s="10" t="s">
        <v>100</v>
      </c>
      <c r="J31" s="10" t="s">
        <v>26</v>
      </c>
      <c r="K31" s="10" t="s">
        <v>95</v>
      </c>
      <c r="L31" s="10"/>
    </row>
    <row r="32" spans="1:12" ht="157.5" customHeight="1" x14ac:dyDescent="0.25">
      <c r="A32" s="10" t="s">
        <v>129</v>
      </c>
      <c r="B32" s="10" t="s">
        <v>142</v>
      </c>
      <c r="C32" s="10" t="s">
        <v>52</v>
      </c>
      <c r="D32" s="10" t="s">
        <v>51</v>
      </c>
      <c r="E32" s="15" t="s">
        <v>76</v>
      </c>
      <c r="F32" s="15" t="s">
        <v>76</v>
      </c>
      <c r="G32" s="14">
        <v>16000000</v>
      </c>
      <c r="H32" s="10" t="s">
        <v>22</v>
      </c>
      <c r="I32" s="10" t="s">
        <v>100</v>
      </c>
      <c r="J32" s="10" t="s">
        <v>21</v>
      </c>
      <c r="K32" s="10" t="s">
        <v>95</v>
      </c>
      <c r="L32" s="10"/>
    </row>
    <row r="33" spans="1:12" ht="153.75" customHeight="1" x14ac:dyDescent="0.25">
      <c r="A33" s="10" t="s">
        <v>129</v>
      </c>
      <c r="B33" s="10" t="s">
        <v>142</v>
      </c>
      <c r="C33" s="10" t="s">
        <v>52</v>
      </c>
      <c r="D33" s="10" t="s">
        <v>51</v>
      </c>
      <c r="E33" s="15" t="s">
        <v>76</v>
      </c>
      <c r="F33" s="15" t="s">
        <v>76</v>
      </c>
      <c r="G33" s="14">
        <v>16000000</v>
      </c>
      <c r="H33" s="10" t="s">
        <v>22</v>
      </c>
      <c r="I33" s="10" t="s">
        <v>100</v>
      </c>
      <c r="J33" s="10" t="s">
        <v>21</v>
      </c>
      <c r="K33" s="10" t="s">
        <v>95</v>
      </c>
      <c r="L33" s="10"/>
    </row>
    <row r="34" spans="1:12" ht="100.5" customHeight="1" x14ac:dyDescent="0.25">
      <c r="A34" s="10" t="s">
        <v>129</v>
      </c>
      <c r="B34" s="10" t="s">
        <v>143</v>
      </c>
      <c r="C34" s="10" t="s">
        <v>107</v>
      </c>
      <c r="D34" s="10" t="s">
        <v>42</v>
      </c>
      <c r="E34" s="15" t="s">
        <v>73</v>
      </c>
      <c r="F34" s="15" t="s">
        <v>73</v>
      </c>
      <c r="G34" s="14">
        <v>6900000</v>
      </c>
      <c r="H34" s="10" t="s">
        <v>22</v>
      </c>
      <c r="I34" s="10" t="s">
        <v>100</v>
      </c>
      <c r="J34" s="10" t="s">
        <v>26</v>
      </c>
      <c r="K34" s="10" t="s">
        <v>96</v>
      </c>
      <c r="L34" s="10"/>
    </row>
    <row r="35" spans="1:12" ht="316.5" customHeight="1" x14ac:dyDescent="0.25">
      <c r="A35" s="10" t="s">
        <v>129</v>
      </c>
      <c r="B35" s="10" t="s">
        <v>144</v>
      </c>
      <c r="C35" s="10" t="s">
        <v>155</v>
      </c>
      <c r="D35" s="10" t="s">
        <v>53</v>
      </c>
      <c r="E35" s="18">
        <v>45131</v>
      </c>
      <c r="F35" s="18">
        <v>45145</v>
      </c>
      <c r="G35" s="14">
        <v>10000000</v>
      </c>
      <c r="H35" s="10" t="s">
        <v>22</v>
      </c>
      <c r="I35" s="10" t="s">
        <v>100</v>
      </c>
      <c r="J35" s="10" t="s">
        <v>21</v>
      </c>
      <c r="K35" s="10" t="s">
        <v>97</v>
      </c>
      <c r="L35" s="10"/>
    </row>
    <row r="36" spans="1:12" ht="409.5" customHeight="1" x14ac:dyDescent="0.25">
      <c r="A36" s="10" t="s">
        <v>129</v>
      </c>
      <c r="B36" s="10" t="s">
        <v>144</v>
      </c>
      <c r="C36" s="21" t="s">
        <v>156</v>
      </c>
      <c r="D36" s="10" t="s">
        <v>54</v>
      </c>
      <c r="E36" s="15" t="s">
        <v>77</v>
      </c>
      <c r="F36" s="15" t="s">
        <v>77</v>
      </c>
      <c r="G36" s="14">
        <v>10000000</v>
      </c>
      <c r="H36" s="10" t="s">
        <v>22</v>
      </c>
      <c r="I36" s="10" t="s">
        <v>100</v>
      </c>
      <c r="J36" s="10" t="s">
        <v>21</v>
      </c>
      <c r="K36" s="10" t="s">
        <v>97</v>
      </c>
      <c r="L36" s="10"/>
    </row>
    <row r="37" spans="1:12" ht="207" customHeight="1" x14ac:dyDescent="0.25">
      <c r="A37" s="10" t="s">
        <v>129</v>
      </c>
      <c r="B37" s="10" t="s">
        <v>145</v>
      </c>
      <c r="C37" s="10" t="s">
        <v>154</v>
      </c>
      <c r="D37" s="10" t="s">
        <v>55</v>
      </c>
      <c r="E37" s="18">
        <v>45127</v>
      </c>
      <c r="F37" s="18">
        <v>45139</v>
      </c>
      <c r="G37" s="14">
        <v>27900000</v>
      </c>
      <c r="H37" s="10" t="s">
        <v>22</v>
      </c>
      <c r="I37" s="10" t="s">
        <v>100</v>
      </c>
      <c r="J37" s="10" t="s">
        <v>26</v>
      </c>
      <c r="K37" s="10" t="s">
        <v>98</v>
      </c>
      <c r="L37" s="10"/>
    </row>
    <row r="38" spans="1:12" ht="112.5" customHeight="1" x14ac:dyDescent="0.25">
      <c r="A38" s="10" t="s">
        <v>129</v>
      </c>
      <c r="B38" s="10" t="s">
        <v>146</v>
      </c>
      <c r="C38" s="10" t="s">
        <v>108</v>
      </c>
      <c r="D38" s="10" t="s">
        <v>147</v>
      </c>
      <c r="E38" s="15" t="s">
        <v>75</v>
      </c>
      <c r="F38" s="15" t="s">
        <v>75</v>
      </c>
      <c r="G38" s="14">
        <v>2000000</v>
      </c>
      <c r="H38" s="10" t="s">
        <v>22</v>
      </c>
      <c r="I38" s="10" t="s">
        <v>100</v>
      </c>
      <c r="J38" s="10" t="s">
        <v>21</v>
      </c>
      <c r="K38" s="10" t="s">
        <v>98</v>
      </c>
      <c r="L38" s="10"/>
    </row>
    <row r="39" spans="1:12" ht="280.5" customHeight="1" x14ac:dyDescent="0.25">
      <c r="A39" s="10" t="s">
        <v>130</v>
      </c>
      <c r="B39" s="10" t="s">
        <v>120</v>
      </c>
      <c r="C39" s="10" t="s">
        <v>109</v>
      </c>
      <c r="D39" s="10" t="s">
        <v>56</v>
      </c>
      <c r="E39" s="16" t="s">
        <v>30</v>
      </c>
      <c r="F39" s="16" t="s">
        <v>30</v>
      </c>
      <c r="G39" s="14">
        <f>376923.05*4.5235</f>
        <v>1705011.416675</v>
      </c>
      <c r="H39" s="10" t="s">
        <v>57</v>
      </c>
      <c r="I39" s="10" t="s">
        <v>100</v>
      </c>
      <c r="J39" s="10" t="s">
        <v>21</v>
      </c>
      <c r="K39" s="10" t="s">
        <v>92</v>
      </c>
      <c r="L39" s="10" t="s">
        <v>58</v>
      </c>
    </row>
    <row r="40" spans="1:12" ht="261.75" customHeight="1" x14ac:dyDescent="0.25">
      <c r="A40" s="10" t="s">
        <v>130</v>
      </c>
      <c r="B40" s="10" t="s">
        <v>121</v>
      </c>
      <c r="C40" s="10" t="s">
        <v>110</v>
      </c>
      <c r="D40" s="10" t="s">
        <v>56</v>
      </c>
      <c r="E40" s="16" t="s">
        <v>32</v>
      </c>
      <c r="F40" s="16" t="s">
        <v>32</v>
      </c>
      <c r="G40" s="14">
        <f>242760.96*4.5235</f>
        <v>1098129.2025600001</v>
      </c>
      <c r="H40" s="10" t="s">
        <v>57</v>
      </c>
      <c r="I40" s="10" t="s">
        <v>100</v>
      </c>
      <c r="J40" s="10" t="s">
        <v>21</v>
      </c>
      <c r="K40" s="10" t="s">
        <v>94</v>
      </c>
      <c r="L40" s="10" t="s">
        <v>58</v>
      </c>
    </row>
    <row r="41" spans="1:12" ht="320.25" customHeight="1" x14ac:dyDescent="0.25">
      <c r="A41" s="10" t="s">
        <v>130</v>
      </c>
      <c r="B41" s="10" t="s">
        <v>122</v>
      </c>
      <c r="C41" s="10" t="s">
        <v>111</v>
      </c>
      <c r="D41" s="10" t="s">
        <v>56</v>
      </c>
      <c r="E41" s="16" t="s">
        <v>30</v>
      </c>
      <c r="F41" s="16" t="s">
        <v>30</v>
      </c>
      <c r="G41" s="14">
        <f>369457.62*4.5235</f>
        <v>1671241.5440700001</v>
      </c>
      <c r="H41" s="10" t="s">
        <v>57</v>
      </c>
      <c r="I41" s="10" t="s">
        <v>100</v>
      </c>
      <c r="J41" s="10" t="s">
        <v>21</v>
      </c>
      <c r="K41" s="10" t="s">
        <v>99</v>
      </c>
      <c r="L41" s="10" t="s">
        <v>58</v>
      </c>
    </row>
    <row r="42" spans="1:12" ht="113.25" customHeight="1" x14ac:dyDescent="0.25">
      <c r="A42" s="10" t="s">
        <v>130</v>
      </c>
      <c r="B42" s="10" t="s">
        <v>123</v>
      </c>
      <c r="C42" s="10" t="s">
        <v>148</v>
      </c>
      <c r="D42" s="10" t="s">
        <v>56</v>
      </c>
      <c r="E42" s="16" t="s">
        <v>32</v>
      </c>
      <c r="F42" s="16" t="s">
        <v>32</v>
      </c>
      <c r="G42" s="14">
        <v>1544628.51</v>
      </c>
      <c r="H42" s="10" t="s">
        <v>57</v>
      </c>
      <c r="I42" s="10" t="s">
        <v>100</v>
      </c>
      <c r="J42" s="10" t="s">
        <v>21</v>
      </c>
      <c r="K42" s="10" t="s">
        <v>98</v>
      </c>
      <c r="L42" s="10" t="s">
        <v>58</v>
      </c>
    </row>
    <row r="43" spans="1:12" ht="100.5" customHeight="1" x14ac:dyDescent="0.25">
      <c r="A43" s="10" t="s">
        <v>69</v>
      </c>
      <c r="B43" s="10" t="s">
        <v>70</v>
      </c>
      <c r="C43" s="10" t="s">
        <v>60</v>
      </c>
      <c r="D43" s="10" t="s">
        <v>59</v>
      </c>
      <c r="E43" s="15" t="s">
        <v>174</v>
      </c>
      <c r="F43" s="15" t="s">
        <v>75</v>
      </c>
      <c r="G43" s="14">
        <v>36025000</v>
      </c>
      <c r="H43" s="10" t="s">
        <v>22</v>
      </c>
      <c r="I43" s="10" t="s">
        <v>100</v>
      </c>
      <c r="J43" s="10" t="s">
        <v>26</v>
      </c>
      <c r="K43" s="10"/>
      <c r="L43" s="10"/>
    </row>
    <row r="44" spans="1:12" ht="15.75" x14ac:dyDescent="0.25">
      <c r="A44" s="6"/>
      <c r="B44" s="6"/>
      <c r="C44" s="6"/>
      <c r="D44" s="6"/>
      <c r="E44" s="6"/>
      <c r="F44" s="6"/>
      <c r="G44" s="6"/>
      <c r="H44" s="5"/>
      <c r="I44" s="5"/>
      <c r="J44" s="5"/>
      <c r="K44" s="5"/>
      <c r="L44" s="5"/>
    </row>
    <row r="45" spans="1:12" ht="48.75" customHeight="1" x14ac:dyDescent="0.25">
      <c r="A45" s="22" t="s">
        <v>79</v>
      </c>
      <c r="B45" s="23"/>
      <c r="C45" s="23"/>
      <c r="D45" s="23"/>
      <c r="E45" s="7"/>
      <c r="F45" s="7"/>
      <c r="G45" s="7"/>
    </row>
  </sheetData>
  <mergeCells count="1">
    <mergeCell ref="A45:D45"/>
  </mergeCells>
  <pageMargins left="0.7" right="0.7" top="0.75" bottom="0.75" header="0.3" footer="0.3"/>
  <pageSetup paperSize="8" scale="4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2023-06-27T09:49:29Z</dcterms:modified>
</cp:coreProperties>
</file>